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30" windowHeight="3960" activeTab="2"/>
  </bookViews>
  <sheets>
    <sheet name="Field Definitions" sheetId="1" r:id="rId1"/>
    <sheet name="Individual Eval Form" sheetId="2" r:id="rId2"/>
    <sheet name="Team Overview" sheetId="3" r:id="rId3"/>
  </sheets>
  <definedNames/>
  <calcPr fullCalcOnLoad="1"/>
</workbook>
</file>

<file path=xl/sharedStrings.xml><?xml version="1.0" encoding="utf-8"?>
<sst xmlns="http://schemas.openxmlformats.org/spreadsheetml/2006/main" count="160" uniqueCount="87">
  <si>
    <t>Solution Creator</t>
  </si>
  <si>
    <t>Solution Quality Index</t>
  </si>
  <si>
    <t>Solutions Reviewed</t>
  </si>
  <si>
    <t>Too thin</t>
  </si>
  <si>
    <t>Duplicate</t>
  </si>
  <si>
    <t>Mixed Environment with Problem</t>
  </si>
  <si>
    <t>Environment not to standard</t>
  </si>
  <si>
    <t>Resolution not complete or usable</t>
  </si>
  <si>
    <t>Wordy</t>
  </si>
  <si>
    <t>Customer can't see reference</t>
  </si>
  <si>
    <t>Hyperlink incorrect</t>
  </si>
  <si>
    <t>Content</t>
  </si>
  <si>
    <t>Audience incorrect</t>
  </si>
  <si>
    <t>Status incorrect</t>
  </si>
  <si>
    <t>Attributes</t>
  </si>
  <si>
    <t>Team Score</t>
  </si>
  <si>
    <t>Too Specific</t>
  </si>
  <si>
    <t>Content Issues</t>
  </si>
  <si>
    <t>Attribute Issues</t>
  </si>
  <si>
    <t>Compound Problem</t>
  </si>
  <si>
    <t>KCS Knowledge Monitoring</t>
  </si>
  <si>
    <t>Team:</t>
  </si>
  <si>
    <t>Date:</t>
  </si>
  <si>
    <t>Individual:</t>
  </si>
  <si>
    <t>Reviewed by:</t>
  </si>
  <si>
    <t>Solution ID</t>
  </si>
  <si>
    <t xml:space="preserve"> </t>
  </si>
  <si>
    <t>Too thin – not enough content has been captured to make the problem distinct</t>
  </si>
  <si>
    <t>Duplicate – reviewer found a duplicate solution whose created date preceded this solution’s created date</t>
  </si>
  <si>
    <t>Mixed environment content with problem description</t>
  </si>
  <si>
    <t>Environment content not framed to standard – product names or version levels do not adhere to the content standard</t>
  </si>
  <si>
    <t>Fix not complete or not usable</t>
  </si>
  <si>
    <t>Wordy – solutions should be indented to be very crisp and should achieve a balance between conciseness and ambiguousness</t>
  </si>
  <si>
    <t>Too specific – should not be customer/installation specific such as a node name or internal system</t>
  </si>
  <si>
    <t>Customer can not see reference – information or material referenced in the solution is not accessible by the user</t>
  </si>
  <si>
    <t>Hyperlink not correct</t>
  </si>
  <si>
    <t>Solution not appropriate for the audience – the visibility properties are not set correctly</t>
  </si>
  <si>
    <t>Solution attributes or Meta data not set</t>
  </si>
  <si>
    <t>Compound – content is written with compound thoughts</t>
  </si>
  <si>
    <t>Definition of fields</t>
  </si>
  <si>
    <t>The data of the evaluation</t>
  </si>
  <si>
    <t>Duplicate ID</t>
  </si>
  <si>
    <t>The name of the person doing the review</t>
  </si>
  <si>
    <t>The total number of solutions reviewed</t>
  </si>
  <si>
    <t>The total number of solutions reviewed with at least one content issue.</t>
  </si>
  <si>
    <t>Individual Eval Form</t>
  </si>
  <si>
    <t>Team Overview</t>
  </si>
  <si>
    <t>The name of the person whose solutions are being evaluated</t>
  </si>
  <si>
    <t>NA</t>
  </si>
  <si>
    <t>The name of the group of analysts being evaluated</t>
  </si>
  <si>
    <t>The name of the person whose summary scores are listed.</t>
  </si>
  <si>
    <t>Same</t>
  </si>
  <si>
    <t>The identification number of the solution reviewed</t>
  </si>
  <si>
    <t>The total number of solutions reviewed that were identifed as a Duplicate</t>
  </si>
  <si>
    <t>The total number of solutions reviewed with at least one attribute issue.</t>
  </si>
  <si>
    <t xml:space="preserve">Sum of </t>
  </si>
  <si>
    <t xml:space="preserve">The Identification number of the previous solution </t>
  </si>
  <si>
    <t>Too Thin</t>
  </si>
  <si>
    <t>Multiple Style Issues</t>
  </si>
  <si>
    <t>Too many style errors – content needs significant editing</t>
  </si>
  <si>
    <t>Individual Score</t>
  </si>
  <si>
    <t>Rejected</t>
  </si>
  <si>
    <t>Rejected Solutions</t>
  </si>
  <si>
    <t>Solutions that cannot be easily modifed to be acceptable.</t>
  </si>
  <si>
    <t>Score given to a solution or set of solutions</t>
  </si>
  <si>
    <t>Richard Brunner</t>
  </si>
  <si>
    <t>LeeAnna Hilty</t>
  </si>
  <si>
    <t>Summary</t>
  </si>
  <si>
    <t xml:space="preserve"> First shift</t>
  </si>
  <si>
    <t>Solution Value:  100 Points</t>
  </si>
  <si>
    <t>Rejected:  Loss of 50 points</t>
  </si>
  <si>
    <t>Content Issue: Loss of 10 points</t>
  </si>
  <si>
    <t>Attribute Issue: Loss of 5 points</t>
  </si>
  <si>
    <t>Bob</t>
  </si>
  <si>
    <t>Jim</t>
  </si>
  <si>
    <t>Kelly</t>
  </si>
  <si>
    <t>Gary</t>
  </si>
  <si>
    <t>Sue</t>
  </si>
  <si>
    <t>Cheryl</t>
  </si>
  <si>
    <t>Robert</t>
  </si>
  <si>
    <t>Sophie</t>
  </si>
  <si>
    <t>Maryanne</t>
  </si>
  <si>
    <t>Jerry</t>
  </si>
  <si>
    <t>Andrew</t>
  </si>
  <si>
    <t>Knowledge Quality Index</t>
  </si>
  <si>
    <t>Articles Reviewed</t>
  </si>
  <si>
    <t>Richard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</si>
</sst>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 style="thin"/>
      <right style="thin"/>
      <top style="thick">
        <color rgb="FFFF0000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 style="thick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textRotation="90" wrapText="1"/>
    </xf>
    <xf numFmtId="0" fontId="0" fillId="0" borderId="10" xfId="0" applyBorder="1" applyAlignment="1">
      <alignment/>
    </xf>
    <xf numFmtId="0" fontId="0" fillId="0" borderId="11" xfId="0" applyBorder="1" applyAlignment="1">
      <alignment textRotation="90"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 textRotation="90" wrapText="1"/>
    </xf>
    <xf numFmtId="0" fontId="0" fillId="35" borderId="11" xfId="0" applyFill="1" applyBorder="1" applyAlignment="1">
      <alignment textRotation="90" wrapText="1"/>
    </xf>
    <xf numFmtId="0" fontId="2" fillId="0" borderId="0" xfId="0" applyFont="1" applyAlignment="1">
      <alignment/>
    </xf>
    <xf numFmtId="9" fontId="0" fillId="33" borderId="11" xfId="57" applyFill="1" applyBorder="1" applyAlignment="1">
      <alignment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wrapText="1"/>
    </xf>
    <xf numFmtId="0" fontId="0" fillId="36" borderId="11" xfId="0" applyFill="1" applyBorder="1" applyAlignment="1">
      <alignment textRotation="90" wrapText="1"/>
    </xf>
    <xf numFmtId="0" fontId="1" fillId="36" borderId="14" xfId="0" applyFont="1" applyFill="1" applyBorder="1" applyAlignment="1">
      <alignment/>
    </xf>
    <xf numFmtId="0" fontId="0" fillId="36" borderId="15" xfId="0" applyFill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9" fontId="25" fillId="33" borderId="11" xfId="57" applyFont="1" applyFill="1" applyBorder="1" applyAlignment="1">
      <alignment/>
    </xf>
    <xf numFmtId="0" fontId="25" fillId="33" borderId="16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1" xfId="0" applyFont="1" applyBorder="1" applyAlignment="1">
      <alignment/>
    </xf>
    <xf numFmtId="0" fontId="24" fillId="0" borderId="11" xfId="0" applyFont="1" applyBorder="1" applyAlignment="1">
      <alignment wrapTex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36" borderId="17" xfId="0" applyFont="1" applyFill="1" applyBorder="1" applyAlignment="1">
      <alignment/>
    </xf>
    <xf numFmtId="0" fontId="22" fillId="36" borderId="18" xfId="0" applyFont="1" applyFill="1" applyBorder="1" applyAlignment="1">
      <alignment/>
    </xf>
    <xf numFmtId="0" fontId="22" fillId="34" borderId="17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22" fillId="35" borderId="20" xfId="0" applyFont="1" applyFill="1" applyBorder="1" applyAlignment="1">
      <alignment/>
    </xf>
    <xf numFmtId="0" fontId="22" fillId="35" borderId="10" xfId="0" applyFont="1" applyFill="1" applyBorder="1" applyAlignment="1">
      <alignment/>
    </xf>
    <xf numFmtId="0" fontId="21" fillId="0" borderId="0" xfId="0" applyFont="1" applyAlignment="1">
      <alignment horizontal="right"/>
    </xf>
    <xf numFmtId="14" fontId="23" fillId="0" borderId="0" xfId="0" applyNumberFormat="1" applyFont="1" applyAlignment="1">
      <alignment/>
    </xf>
    <xf numFmtId="0" fontId="25" fillId="0" borderId="0" xfId="0" applyFont="1" applyAlignment="1">
      <alignment horizontal="right"/>
    </xf>
    <xf numFmtId="0" fontId="24" fillId="0" borderId="21" xfId="0" applyFont="1" applyBorder="1" applyAlignment="1">
      <alignment/>
    </xf>
    <xf numFmtId="9" fontId="25" fillId="33" borderId="16" xfId="57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5" fillId="0" borderId="11" xfId="0" applyFont="1" applyBorder="1" applyAlignment="1">
      <alignment/>
    </xf>
    <xf numFmtId="9" fontId="25" fillId="33" borderId="13" xfId="57" applyFont="1" applyFill="1" applyBorder="1" applyAlignment="1">
      <alignment/>
    </xf>
    <xf numFmtId="0" fontId="25" fillId="33" borderId="13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22" xfId="0" applyFont="1" applyBorder="1" applyAlignment="1">
      <alignment/>
    </xf>
    <xf numFmtId="9" fontId="25" fillId="33" borderId="23" xfId="57" applyFont="1" applyFill="1" applyBorder="1" applyAlignment="1">
      <alignment/>
    </xf>
    <xf numFmtId="0" fontId="25" fillId="33" borderId="23" xfId="0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9" fontId="25" fillId="33" borderId="12" xfId="57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10.8515625" style="0" customWidth="1"/>
    <col min="2" max="2" width="29.7109375" style="0" customWidth="1"/>
    <col min="3" max="3" width="44.8515625" style="12" customWidth="1"/>
    <col min="4" max="4" width="34.8515625" style="0" customWidth="1"/>
  </cols>
  <sheetData>
    <row r="1" ht="18">
      <c r="A1" s="9" t="s">
        <v>20</v>
      </c>
    </row>
    <row r="2" spans="1:3" s="13" customFormat="1" ht="12.75">
      <c r="A2" s="4" t="s">
        <v>39</v>
      </c>
      <c r="C2" s="14"/>
    </row>
    <row r="3" spans="3:4" ht="12.75">
      <c r="C3" s="31" t="s">
        <v>45</v>
      </c>
      <c r="D3" s="4" t="s">
        <v>46</v>
      </c>
    </row>
    <row r="4" spans="1:4" ht="24" customHeight="1">
      <c r="A4" s="19"/>
      <c r="B4" s="2" t="s">
        <v>23</v>
      </c>
      <c r="C4" s="11" t="s">
        <v>47</v>
      </c>
      <c r="D4" s="5" t="s">
        <v>48</v>
      </c>
    </row>
    <row r="5" spans="1:4" ht="24" customHeight="1">
      <c r="A5" s="20"/>
      <c r="B5" s="2" t="s">
        <v>21</v>
      </c>
      <c r="C5" s="11"/>
      <c r="D5" s="11" t="s">
        <v>49</v>
      </c>
    </row>
    <row r="6" spans="1:4" ht="24" customHeight="1">
      <c r="A6" s="20"/>
      <c r="B6" s="2" t="s">
        <v>22</v>
      </c>
      <c r="C6" s="11" t="s">
        <v>40</v>
      </c>
      <c r="D6" s="5" t="s">
        <v>51</v>
      </c>
    </row>
    <row r="7" spans="1:4" ht="24" customHeight="1">
      <c r="A7" s="20"/>
      <c r="B7" s="2" t="s">
        <v>24</v>
      </c>
      <c r="C7" s="11" t="s">
        <v>42</v>
      </c>
      <c r="D7" s="5" t="s">
        <v>51</v>
      </c>
    </row>
    <row r="8" spans="1:4" ht="24" customHeight="1">
      <c r="A8" s="20"/>
      <c r="B8" s="16" t="s">
        <v>0</v>
      </c>
      <c r="C8" s="11"/>
      <c r="D8" s="11" t="s">
        <v>50</v>
      </c>
    </row>
    <row r="9" spans="1:4" ht="24" customHeight="1">
      <c r="A9" s="21" t="s">
        <v>26</v>
      </c>
      <c r="B9" s="16" t="s">
        <v>25</v>
      </c>
      <c r="C9" s="11" t="s">
        <v>52</v>
      </c>
      <c r="D9" s="5" t="s">
        <v>48</v>
      </c>
    </row>
    <row r="10" spans="1:4" ht="24" customHeight="1">
      <c r="A10" s="22"/>
      <c r="B10" s="16" t="s">
        <v>1</v>
      </c>
      <c r="C10" s="11" t="s">
        <v>64</v>
      </c>
      <c r="D10" s="5" t="s">
        <v>51</v>
      </c>
    </row>
    <row r="11" spans="1:4" ht="24" customHeight="1">
      <c r="A11" s="22"/>
      <c r="B11" s="16" t="s">
        <v>2</v>
      </c>
      <c r="C11" s="11" t="s">
        <v>43</v>
      </c>
      <c r="D11" s="5" t="s">
        <v>51</v>
      </c>
    </row>
    <row r="12" spans="1:4" ht="24" customHeight="1">
      <c r="A12" s="30" t="s">
        <v>67</v>
      </c>
      <c r="B12" s="34" t="s">
        <v>62</v>
      </c>
      <c r="C12" s="12" t="s">
        <v>63</v>
      </c>
      <c r="D12" s="5" t="s">
        <v>51</v>
      </c>
    </row>
    <row r="13" spans="1:4" ht="24" customHeight="1">
      <c r="A13" s="22"/>
      <c r="B13" s="23" t="s">
        <v>17</v>
      </c>
      <c r="C13" s="11" t="s">
        <v>44</v>
      </c>
      <c r="D13" s="5" t="s">
        <v>51</v>
      </c>
    </row>
    <row r="14" spans="1:4" ht="24" customHeight="1">
      <c r="A14" s="17"/>
      <c r="B14" s="24" t="s">
        <v>18</v>
      </c>
      <c r="C14" s="11" t="s">
        <v>54</v>
      </c>
      <c r="D14" s="5" t="s">
        <v>51</v>
      </c>
    </row>
    <row r="15" spans="1:4" ht="24" customHeight="1">
      <c r="A15" s="33" t="s">
        <v>61</v>
      </c>
      <c r="B15" s="16" t="s">
        <v>4</v>
      </c>
      <c r="C15" s="11" t="s">
        <v>28</v>
      </c>
      <c r="D15" s="11" t="s">
        <v>53</v>
      </c>
    </row>
    <row r="16" spans="1:4" ht="24" customHeight="1">
      <c r="A16" s="33"/>
      <c r="B16" s="16" t="s">
        <v>57</v>
      </c>
      <c r="C16" s="11" t="s">
        <v>27</v>
      </c>
      <c r="D16" s="5" t="s">
        <v>55</v>
      </c>
    </row>
    <row r="17" spans="1:4" ht="24" customHeight="1">
      <c r="A17" s="33"/>
      <c r="B17" s="16" t="s">
        <v>7</v>
      </c>
      <c r="C17" s="11" t="s">
        <v>31</v>
      </c>
      <c r="D17" s="5" t="s">
        <v>55</v>
      </c>
    </row>
    <row r="18" spans="1:4" ht="24" customHeight="1">
      <c r="A18" s="27" t="s">
        <v>11</v>
      </c>
      <c r="B18" s="16" t="s">
        <v>19</v>
      </c>
      <c r="C18" s="11" t="s">
        <v>38</v>
      </c>
      <c r="D18" s="5" t="s">
        <v>55</v>
      </c>
    </row>
    <row r="19" spans="1:4" ht="24" customHeight="1">
      <c r="A19" s="28"/>
      <c r="B19" s="16" t="s">
        <v>5</v>
      </c>
      <c r="C19" s="11" t="s">
        <v>29</v>
      </c>
      <c r="D19" s="5" t="s">
        <v>55</v>
      </c>
    </row>
    <row r="20" spans="1:4" ht="41.25" customHeight="1">
      <c r="A20" s="28"/>
      <c r="B20" s="16" t="s">
        <v>6</v>
      </c>
      <c r="C20" s="11" t="s">
        <v>30</v>
      </c>
      <c r="D20" s="5" t="s">
        <v>55</v>
      </c>
    </row>
    <row r="21" spans="1:4" ht="40.5" customHeight="1">
      <c r="A21" s="28"/>
      <c r="B21" s="16" t="s">
        <v>8</v>
      </c>
      <c r="C21" s="11" t="s">
        <v>32</v>
      </c>
      <c r="D21" s="5" t="s">
        <v>55</v>
      </c>
    </row>
    <row r="22" spans="1:4" ht="24" customHeight="1">
      <c r="A22" s="28"/>
      <c r="B22" s="16" t="s">
        <v>16</v>
      </c>
      <c r="C22" s="11" t="s">
        <v>33</v>
      </c>
      <c r="D22" s="5" t="s">
        <v>55</v>
      </c>
    </row>
    <row r="23" spans="1:4" ht="24" customHeight="1">
      <c r="A23" s="28"/>
      <c r="B23" s="13" t="s">
        <v>58</v>
      </c>
      <c r="C23" s="11" t="s">
        <v>59</v>
      </c>
      <c r="D23" s="5" t="s">
        <v>55</v>
      </c>
    </row>
    <row r="24" spans="1:4" ht="39" customHeight="1">
      <c r="A24" s="28"/>
      <c r="B24" s="16" t="s">
        <v>9</v>
      </c>
      <c r="C24" s="11" t="s">
        <v>34</v>
      </c>
      <c r="D24" s="5" t="s">
        <v>55</v>
      </c>
    </row>
    <row r="25" spans="1:4" ht="24" customHeight="1">
      <c r="A25" s="29"/>
      <c r="B25" s="16" t="s">
        <v>10</v>
      </c>
      <c r="C25" s="11" t="s">
        <v>35</v>
      </c>
      <c r="D25" s="5" t="s">
        <v>55</v>
      </c>
    </row>
    <row r="26" spans="1:5" ht="24" customHeight="1">
      <c r="A26" s="25" t="s">
        <v>14</v>
      </c>
      <c r="B26" s="16" t="s">
        <v>12</v>
      </c>
      <c r="C26" s="11" t="s">
        <v>36</v>
      </c>
      <c r="D26" s="5" t="s">
        <v>55</v>
      </c>
      <c r="E26" t="s">
        <v>26</v>
      </c>
    </row>
    <row r="27" spans="1:4" ht="24" customHeight="1">
      <c r="A27" s="26"/>
      <c r="B27" s="16" t="s">
        <v>13</v>
      </c>
      <c r="C27" s="11" t="s">
        <v>37</v>
      </c>
      <c r="D27" s="5" t="s">
        <v>55</v>
      </c>
    </row>
    <row r="28" spans="1:4" ht="24" customHeight="1">
      <c r="A28" s="18"/>
      <c r="B28" s="15" t="s">
        <v>41</v>
      </c>
      <c r="C28" s="11" t="s">
        <v>56</v>
      </c>
      <c r="D28" s="5" t="s">
        <v>48</v>
      </c>
    </row>
    <row r="31" ht="12.75">
      <c r="B31" s="38" t="s">
        <v>69</v>
      </c>
    </row>
    <row r="32" ht="12.75">
      <c r="B32" s="38" t="s">
        <v>70</v>
      </c>
    </row>
    <row r="33" ht="12.75">
      <c r="B33" s="38" t="s">
        <v>71</v>
      </c>
    </row>
    <row r="34" ht="12.75">
      <c r="B34" s="38" t="s">
        <v>72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U1" sqref="U1"/>
    </sheetView>
  </sheetViews>
  <sheetFormatPr defaultColWidth="9.140625" defaultRowHeight="12.75"/>
  <cols>
    <col min="1" max="1" width="15.8515625" style="0" customWidth="1"/>
    <col min="2" max="2" width="10.28125" style="0" customWidth="1"/>
    <col min="3" max="19" width="5.7109375" style="0" customWidth="1"/>
    <col min="20" max="20" width="12.421875" style="0" customWidth="1"/>
  </cols>
  <sheetData>
    <row r="1" ht="18">
      <c r="A1" s="9" t="s">
        <v>20</v>
      </c>
    </row>
    <row r="2" spans="1:3" ht="15">
      <c r="A2" s="59" t="s">
        <v>23</v>
      </c>
      <c r="B2" s="45" t="s">
        <v>65</v>
      </c>
      <c r="C2" s="44"/>
    </row>
    <row r="3" spans="1:3" ht="15">
      <c r="A3" s="59" t="s">
        <v>22</v>
      </c>
      <c r="B3" s="58">
        <v>40754</v>
      </c>
      <c r="C3" s="44"/>
    </row>
    <row r="4" spans="1:19" s="4" customFormat="1" ht="15.75">
      <c r="A4" s="59" t="s">
        <v>24</v>
      </c>
      <c r="B4" s="45" t="s">
        <v>66</v>
      </c>
      <c r="C4" s="40"/>
      <c r="D4" s="48" t="s">
        <v>67</v>
      </c>
      <c r="E4" s="49"/>
      <c r="F4" s="49"/>
      <c r="G4" s="50" t="s">
        <v>61</v>
      </c>
      <c r="H4" s="51"/>
      <c r="I4" s="51"/>
      <c r="J4" s="52" t="s">
        <v>11</v>
      </c>
      <c r="K4" s="53"/>
      <c r="L4" s="53"/>
      <c r="M4" s="53"/>
      <c r="N4" s="53"/>
      <c r="O4" s="53"/>
      <c r="P4" s="53"/>
      <c r="Q4" s="54"/>
      <c r="R4" s="55" t="s">
        <v>14</v>
      </c>
      <c r="S4" s="56"/>
    </row>
    <row r="5" spans="1:20" s="1" customFormat="1" ht="96" customHeight="1" thickBot="1">
      <c r="A5" s="47" t="s">
        <v>84</v>
      </c>
      <c r="B5" s="3" t="s">
        <v>85</v>
      </c>
      <c r="C5" s="3" t="s">
        <v>85</v>
      </c>
      <c r="D5" s="32" t="s">
        <v>61</v>
      </c>
      <c r="E5" s="7" t="s">
        <v>17</v>
      </c>
      <c r="F5" s="8" t="s">
        <v>18</v>
      </c>
      <c r="G5" s="3" t="s">
        <v>4</v>
      </c>
      <c r="H5" s="3" t="s">
        <v>3</v>
      </c>
      <c r="I5" s="3" t="s">
        <v>7</v>
      </c>
      <c r="J5" s="3" t="s">
        <v>19</v>
      </c>
      <c r="K5" s="3" t="s">
        <v>5</v>
      </c>
      <c r="L5" s="3" t="s">
        <v>6</v>
      </c>
      <c r="M5" s="3" t="s">
        <v>8</v>
      </c>
      <c r="N5" s="3" t="s">
        <v>16</v>
      </c>
      <c r="O5" s="3" t="s">
        <v>58</v>
      </c>
      <c r="P5" s="3" t="s">
        <v>9</v>
      </c>
      <c r="Q5" s="3" t="s">
        <v>10</v>
      </c>
      <c r="R5" s="3" t="s">
        <v>12</v>
      </c>
      <c r="S5" s="3" t="s">
        <v>13</v>
      </c>
      <c r="T5" s="11" t="s">
        <v>41</v>
      </c>
    </row>
    <row r="6" spans="1:20" s="44" customFormat="1" ht="15.75" thickBot="1">
      <c r="A6" s="4" t="s">
        <v>60</v>
      </c>
      <c r="B6" s="41">
        <f>IF(SUM(B7:B26)=0,0,AVERAGE(B7:B26))</f>
        <v>0.773529411764706</v>
      </c>
      <c r="C6" s="42">
        <f>COUNTA(A7:A26)</f>
        <v>17</v>
      </c>
      <c r="D6" s="42">
        <f aca="true" t="shared" si="0" ref="D6:S6">SUM(D7:D26)</f>
        <v>4</v>
      </c>
      <c r="E6" s="42">
        <f t="shared" si="0"/>
        <v>18</v>
      </c>
      <c r="F6" s="42">
        <f>SUM(F7:F26)</f>
        <v>1</v>
      </c>
      <c r="G6" s="42">
        <f>SUM(G7:G26)</f>
        <v>2</v>
      </c>
      <c r="H6" s="42">
        <f>SUM(H7:H26)</f>
        <v>0</v>
      </c>
      <c r="I6" s="42">
        <f>SUM(I7:I26)</f>
        <v>2</v>
      </c>
      <c r="J6" s="42">
        <f t="shared" si="0"/>
        <v>0</v>
      </c>
      <c r="K6" s="42">
        <f t="shared" si="0"/>
        <v>1</v>
      </c>
      <c r="L6" s="42">
        <f t="shared" si="0"/>
        <v>3</v>
      </c>
      <c r="M6" s="42">
        <f t="shared" si="0"/>
        <v>3</v>
      </c>
      <c r="N6" s="42">
        <f t="shared" si="0"/>
        <v>1</v>
      </c>
      <c r="O6" s="42">
        <f t="shared" si="0"/>
        <v>7</v>
      </c>
      <c r="P6" s="42">
        <f t="shared" si="0"/>
        <v>3</v>
      </c>
      <c r="Q6" s="42">
        <f t="shared" si="0"/>
        <v>0</v>
      </c>
      <c r="R6" s="42">
        <f t="shared" si="0"/>
        <v>1</v>
      </c>
      <c r="S6" s="42">
        <f t="shared" si="0"/>
        <v>0</v>
      </c>
      <c r="T6" s="43"/>
    </row>
    <row r="7" spans="1:20" s="44" customFormat="1" ht="15">
      <c r="A7" s="45">
        <v>143058</v>
      </c>
      <c r="B7" s="41">
        <f>IF(COUNTA(A7)=0,"",1-(D7*0.5+E7*0.1+F7*0.05))</f>
        <v>0.8</v>
      </c>
      <c r="C7" s="43"/>
      <c r="D7" s="43">
        <f>SUM(G7:I7)</f>
        <v>0</v>
      </c>
      <c r="E7" s="43">
        <f>SUM(J7:Q7)</f>
        <v>2</v>
      </c>
      <c r="F7" s="43">
        <f aca="true" t="shared" si="1" ref="F7:F26">SUM(R7:S7)</f>
        <v>0</v>
      </c>
      <c r="G7" s="43">
        <f>IF(COUNTA(T7)=0,0,1)</f>
        <v>0</v>
      </c>
      <c r="H7" s="46"/>
      <c r="I7" s="46"/>
      <c r="J7" s="46"/>
      <c r="K7" s="46"/>
      <c r="L7" s="46">
        <v>1</v>
      </c>
      <c r="M7" s="46">
        <v>1</v>
      </c>
      <c r="N7" s="46"/>
      <c r="O7" s="46"/>
      <c r="P7" s="46"/>
      <c r="Q7" s="46"/>
      <c r="R7" s="46"/>
      <c r="S7" s="46"/>
      <c r="T7" s="46"/>
    </row>
    <row r="8" spans="1:20" s="44" customFormat="1" ht="15">
      <c r="A8" s="45">
        <v>188473</v>
      </c>
      <c r="B8" s="41">
        <f aca="true" t="shared" si="2" ref="B8:B26">IF(COUNTA(A8)=0,"",1-(D8*0.5+E8*0.1+F8*0.05))</f>
        <v>0.5</v>
      </c>
      <c r="C8" s="43"/>
      <c r="D8" s="43">
        <f aca="true" t="shared" si="3" ref="D8:D26">SUM(G8:I8)</f>
        <v>1</v>
      </c>
      <c r="E8" s="43">
        <f aca="true" t="shared" si="4" ref="E8:E26">SUM(J8:Q8)</f>
        <v>0</v>
      </c>
      <c r="F8" s="43">
        <f t="shared" si="1"/>
        <v>0</v>
      </c>
      <c r="G8" s="43">
        <f aca="true" t="shared" si="5" ref="G8:G26">IF(COUNTA(T8)=0,0,1)</f>
        <v>0</v>
      </c>
      <c r="H8" s="46"/>
      <c r="I8" s="46">
        <v>1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s="44" customFormat="1" ht="15">
      <c r="A9" s="45">
        <v>148893</v>
      </c>
      <c r="B9" s="41">
        <f t="shared" si="2"/>
        <v>0.7</v>
      </c>
      <c r="C9" s="43"/>
      <c r="D9" s="43">
        <f t="shared" si="3"/>
        <v>0</v>
      </c>
      <c r="E9" s="43">
        <f t="shared" si="4"/>
        <v>3</v>
      </c>
      <c r="F9" s="43">
        <f t="shared" si="1"/>
        <v>0</v>
      </c>
      <c r="G9" s="43">
        <f t="shared" si="5"/>
        <v>0</v>
      </c>
      <c r="H9" s="46"/>
      <c r="I9" s="46"/>
      <c r="J9" s="46"/>
      <c r="K9" s="46"/>
      <c r="L9" s="46">
        <v>1</v>
      </c>
      <c r="M9" s="46"/>
      <c r="N9" s="46"/>
      <c r="O9" s="46">
        <v>1</v>
      </c>
      <c r="P9" s="46">
        <v>1</v>
      </c>
      <c r="Q9" s="46"/>
      <c r="R9" s="46"/>
      <c r="S9" s="46"/>
      <c r="T9" s="46"/>
    </row>
    <row r="10" spans="1:20" s="44" customFormat="1" ht="15">
      <c r="A10" s="45">
        <v>123232</v>
      </c>
      <c r="B10" s="41">
        <f t="shared" si="2"/>
        <v>1</v>
      </c>
      <c r="C10" s="43"/>
      <c r="D10" s="43">
        <f t="shared" si="3"/>
        <v>0</v>
      </c>
      <c r="E10" s="43">
        <f t="shared" si="4"/>
        <v>0</v>
      </c>
      <c r="F10" s="43">
        <f t="shared" si="1"/>
        <v>0</v>
      </c>
      <c r="G10" s="43">
        <f t="shared" si="5"/>
        <v>0</v>
      </c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4" customFormat="1" ht="15">
      <c r="A11" s="45">
        <v>284749</v>
      </c>
      <c r="B11" s="41">
        <f t="shared" si="2"/>
        <v>0.5</v>
      </c>
      <c r="C11" s="43"/>
      <c r="D11" s="43">
        <f t="shared" si="3"/>
        <v>1</v>
      </c>
      <c r="E11" s="43">
        <f t="shared" si="4"/>
        <v>0</v>
      </c>
      <c r="F11" s="43">
        <f t="shared" si="1"/>
        <v>0</v>
      </c>
      <c r="G11" s="43">
        <f t="shared" si="5"/>
        <v>1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>
        <v>485784</v>
      </c>
    </row>
    <row r="12" spans="1:20" s="44" customFormat="1" ht="15">
      <c r="A12" s="45">
        <v>873720</v>
      </c>
      <c r="B12" s="41">
        <f t="shared" si="2"/>
        <v>0.9</v>
      </c>
      <c r="C12" s="43"/>
      <c r="D12" s="43">
        <f t="shared" si="3"/>
        <v>0</v>
      </c>
      <c r="E12" s="43">
        <f t="shared" si="4"/>
        <v>1</v>
      </c>
      <c r="F12" s="43">
        <f t="shared" si="1"/>
        <v>0</v>
      </c>
      <c r="G12" s="43">
        <f t="shared" si="5"/>
        <v>0</v>
      </c>
      <c r="H12" s="46"/>
      <c r="I12" s="46"/>
      <c r="J12" s="46"/>
      <c r="K12" s="46"/>
      <c r="L12" s="46"/>
      <c r="M12" s="46"/>
      <c r="N12" s="46"/>
      <c r="O12" s="46">
        <v>1</v>
      </c>
      <c r="P12" s="46"/>
      <c r="Q12" s="46"/>
      <c r="R12" s="46"/>
      <c r="S12" s="46"/>
      <c r="T12" s="46"/>
    </row>
    <row r="13" spans="1:20" s="44" customFormat="1" ht="15">
      <c r="A13" s="45">
        <v>483700</v>
      </c>
      <c r="B13" s="41">
        <f t="shared" si="2"/>
        <v>0.5</v>
      </c>
      <c r="C13" s="43"/>
      <c r="D13" s="43">
        <f t="shared" si="3"/>
        <v>1</v>
      </c>
      <c r="E13" s="43">
        <f t="shared" si="4"/>
        <v>0</v>
      </c>
      <c r="F13" s="43">
        <f t="shared" si="1"/>
        <v>0</v>
      </c>
      <c r="G13" s="43">
        <f t="shared" si="5"/>
        <v>0</v>
      </c>
      <c r="H13" s="46"/>
      <c r="I13" s="46">
        <v>1</v>
      </c>
      <c r="J13" s="46"/>
      <c r="K13" s="46"/>
      <c r="L13" s="46" t="s">
        <v>26</v>
      </c>
      <c r="M13" s="46"/>
      <c r="N13" s="46"/>
      <c r="O13" s="46"/>
      <c r="P13" s="46"/>
      <c r="Q13" s="46"/>
      <c r="R13" s="46"/>
      <c r="S13" s="46"/>
      <c r="T13" s="46"/>
    </row>
    <row r="14" spans="1:20" s="44" customFormat="1" ht="15">
      <c r="A14" s="45">
        <v>392435</v>
      </c>
      <c r="B14" s="41">
        <f t="shared" si="2"/>
        <v>1</v>
      </c>
      <c r="C14" s="43"/>
      <c r="D14" s="43">
        <f t="shared" si="3"/>
        <v>0</v>
      </c>
      <c r="E14" s="43">
        <f t="shared" si="4"/>
        <v>0</v>
      </c>
      <c r="F14" s="43">
        <f t="shared" si="1"/>
        <v>0</v>
      </c>
      <c r="G14" s="43">
        <f t="shared" si="5"/>
        <v>0</v>
      </c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</row>
    <row r="15" spans="1:20" s="44" customFormat="1" ht="15">
      <c r="A15" s="45">
        <v>121235</v>
      </c>
      <c r="B15" s="41">
        <f t="shared" si="2"/>
        <v>0.6</v>
      </c>
      <c r="C15" s="43"/>
      <c r="D15" s="43">
        <f t="shared" si="3"/>
        <v>0</v>
      </c>
      <c r="E15" s="43">
        <f t="shared" si="4"/>
        <v>4</v>
      </c>
      <c r="F15" s="43">
        <f t="shared" si="1"/>
        <v>0</v>
      </c>
      <c r="G15" s="43">
        <f t="shared" si="5"/>
        <v>0</v>
      </c>
      <c r="H15" s="46"/>
      <c r="I15" s="46"/>
      <c r="J15" s="46"/>
      <c r="K15" s="46"/>
      <c r="L15" s="46"/>
      <c r="M15" s="46">
        <v>1</v>
      </c>
      <c r="N15" s="46">
        <v>1</v>
      </c>
      <c r="O15" s="46">
        <v>1</v>
      </c>
      <c r="P15" s="46">
        <v>1</v>
      </c>
      <c r="Q15" s="46"/>
      <c r="R15" s="46"/>
      <c r="S15" s="46"/>
      <c r="T15" s="46"/>
    </row>
    <row r="16" spans="1:20" s="44" customFormat="1" ht="15">
      <c r="A16" s="45">
        <v>182650</v>
      </c>
      <c r="B16" s="41">
        <f t="shared" si="2"/>
        <v>1</v>
      </c>
      <c r="C16" s="43"/>
      <c r="D16" s="43">
        <f t="shared" si="3"/>
        <v>0</v>
      </c>
      <c r="E16" s="43">
        <f t="shared" si="4"/>
        <v>0</v>
      </c>
      <c r="F16" s="43">
        <f t="shared" si="1"/>
        <v>0</v>
      </c>
      <c r="G16" s="43">
        <f t="shared" si="5"/>
        <v>0</v>
      </c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</row>
    <row r="17" spans="1:20" s="44" customFormat="1" ht="15">
      <c r="A17" s="45">
        <v>128345</v>
      </c>
      <c r="B17" s="41">
        <f t="shared" si="2"/>
        <v>0.9</v>
      </c>
      <c r="C17" s="43"/>
      <c r="D17" s="43">
        <f t="shared" si="3"/>
        <v>0</v>
      </c>
      <c r="E17" s="43">
        <f t="shared" si="4"/>
        <v>1</v>
      </c>
      <c r="F17" s="43">
        <f t="shared" si="1"/>
        <v>0</v>
      </c>
      <c r="G17" s="43">
        <f t="shared" si="5"/>
        <v>0</v>
      </c>
      <c r="H17" s="46"/>
      <c r="I17" s="46"/>
      <c r="J17" s="46"/>
      <c r="K17" s="46">
        <v>1</v>
      </c>
      <c r="L17" s="46"/>
      <c r="M17" s="46"/>
      <c r="N17" s="46"/>
      <c r="O17" s="46"/>
      <c r="P17" s="46"/>
      <c r="Q17" s="46"/>
      <c r="R17" s="46"/>
      <c r="S17" s="46"/>
      <c r="T17" s="46"/>
    </row>
    <row r="18" spans="1:20" s="44" customFormat="1" ht="15">
      <c r="A18" s="45">
        <v>123455</v>
      </c>
      <c r="B18" s="41">
        <f t="shared" si="2"/>
        <v>0.5</v>
      </c>
      <c r="C18" s="43"/>
      <c r="D18" s="43">
        <f t="shared" si="3"/>
        <v>1</v>
      </c>
      <c r="E18" s="43">
        <f t="shared" si="4"/>
        <v>0</v>
      </c>
      <c r="F18" s="43">
        <f t="shared" si="1"/>
        <v>0</v>
      </c>
      <c r="G18" s="43">
        <f t="shared" si="5"/>
        <v>1</v>
      </c>
      <c r="H18" s="46"/>
      <c r="I18" s="46"/>
      <c r="J18" s="46"/>
      <c r="K18" s="46"/>
      <c r="L18" s="46"/>
      <c r="M18" s="46"/>
      <c r="N18" s="46"/>
      <c r="O18" s="46" t="s">
        <v>26</v>
      </c>
      <c r="P18" s="46"/>
      <c r="Q18" s="46"/>
      <c r="R18" s="46"/>
      <c r="S18" s="46"/>
      <c r="T18" s="46">
        <v>348374</v>
      </c>
    </row>
    <row r="19" spans="1:20" s="44" customFormat="1" ht="15">
      <c r="A19" s="45">
        <v>123984</v>
      </c>
      <c r="B19" s="41">
        <f t="shared" si="2"/>
        <v>1</v>
      </c>
      <c r="C19" s="43"/>
      <c r="D19" s="43">
        <f t="shared" si="3"/>
        <v>0</v>
      </c>
      <c r="E19" s="43">
        <f t="shared" si="4"/>
        <v>0</v>
      </c>
      <c r="F19" s="43">
        <f t="shared" si="1"/>
        <v>0</v>
      </c>
      <c r="G19" s="43">
        <f t="shared" si="5"/>
        <v>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44" customFormat="1" ht="15">
      <c r="A20" s="45">
        <v>657949</v>
      </c>
      <c r="B20" s="41">
        <f t="shared" si="2"/>
        <v>0.6499999999999999</v>
      </c>
      <c r="C20" s="43"/>
      <c r="D20" s="43">
        <f t="shared" si="3"/>
        <v>0</v>
      </c>
      <c r="E20" s="43">
        <f t="shared" si="4"/>
        <v>3</v>
      </c>
      <c r="F20" s="43">
        <f t="shared" si="1"/>
        <v>1</v>
      </c>
      <c r="G20" s="43">
        <f t="shared" si="5"/>
        <v>0</v>
      </c>
      <c r="H20" s="46"/>
      <c r="I20" s="46"/>
      <c r="J20" s="46"/>
      <c r="K20" s="46"/>
      <c r="L20" s="46">
        <v>1</v>
      </c>
      <c r="M20" s="46">
        <v>1</v>
      </c>
      <c r="N20" s="46"/>
      <c r="O20" s="46">
        <v>1</v>
      </c>
      <c r="P20" s="46"/>
      <c r="Q20" s="46"/>
      <c r="R20" s="46">
        <v>1</v>
      </c>
      <c r="S20" s="46"/>
      <c r="T20" s="46"/>
    </row>
    <row r="21" spans="1:20" s="44" customFormat="1" ht="15">
      <c r="A21" s="45">
        <v>123459</v>
      </c>
      <c r="B21" s="41">
        <f t="shared" si="2"/>
        <v>0.9</v>
      </c>
      <c r="C21" s="43"/>
      <c r="D21" s="43">
        <f t="shared" si="3"/>
        <v>0</v>
      </c>
      <c r="E21" s="43">
        <f t="shared" si="4"/>
        <v>1</v>
      </c>
      <c r="F21" s="43">
        <f t="shared" si="1"/>
        <v>0</v>
      </c>
      <c r="G21" s="43">
        <f t="shared" si="5"/>
        <v>0</v>
      </c>
      <c r="H21" s="46"/>
      <c r="I21" s="46"/>
      <c r="J21" s="46"/>
      <c r="K21" s="46"/>
      <c r="L21" s="46"/>
      <c r="M21" s="46"/>
      <c r="N21" s="46"/>
      <c r="O21" s="46">
        <v>1</v>
      </c>
      <c r="P21" s="46"/>
      <c r="Q21" s="46"/>
      <c r="R21" s="46"/>
      <c r="S21" s="46"/>
      <c r="T21" s="46"/>
    </row>
    <row r="22" spans="1:20" s="44" customFormat="1" ht="15">
      <c r="A22" s="45">
        <v>588560</v>
      </c>
      <c r="B22" s="41">
        <f t="shared" si="2"/>
        <v>0.9</v>
      </c>
      <c r="C22" s="43"/>
      <c r="D22" s="43">
        <f t="shared" si="3"/>
        <v>0</v>
      </c>
      <c r="E22" s="43">
        <f t="shared" si="4"/>
        <v>1</v>
      </c>
      <c r="F22" s="43">
        <f t="shared" si="1"/>
        <v>0</v>
      </c>
      <c r="G22" s="43">
        <f t="shared" si="5"/>
        <v>0</v>
      </c>
      <c r="H22" s="46"/>
      <c r="I22" s="46"/>
      <c r="J22" s="46"/>
      <c r="K22" s="46"/>
      <c r="L22" s="46"/>
      <c r="M22" s="46"/>
      <c r="N22" s="46"/>
      <c r="O22" s="46">
        <v>1</v>
      </c>
      <c r="P22" s="46"/>
      <c r="Q22" s="46"/>
      <c r="R22" s="46"/>
      <c r="S22" s="46"/>
      <c r="T22" s="46"/>
    </row>
    <row r="23" spans="1:20" s="44" customFormat="1" ht="15">
      <c r="A23" s="45">
        <v>123123</v>
      </c>
      <c r="B23" s="41">
        <f t="shared" si="2"/>
        <v>0.8</v>
      </c>
      <c r="C23" s="43"/>
      <c r="D23" s="43">
        <f t="shared" si="3"/>
        <v>0</v>
      </c>
      <c r="E23" s="43">
        <f t="shared" si="4"/>
        <v>2</v>
      </c>
      <c r="F23" s="43">
        <f t="shared" si="1"/>
        <v>0</v>
      </c>
      <c r="G23" s="43">
        <f t="shared" si="5"/>
        <v>0</v>
      </c>
      <c r="H23" s="46"/>
      <c r="I23" s="46"/>
      <c r="J23" s="46"/>
      <c r="K23" s="46"/>
      <c r="L23" s="46"/>
      <c r="M23" s="46"/>
      <c r="N23" s="46"/>
      <c r="O23" s="46">
        <v>1</v>
      </c>
      <c r="P23" s="46">
        <v>1</v>
      </c>
      <c r="Q23" s="46"/>
      <c r="R23" s="46"/>
      <c r="S23" s="46"/>
      <c r="T23" s="46"/>
    </row>
    <row r="24" spans="1:20" ht="12.75">
      <c r="A24" s="36"/>
      <c r="B24" s="10">
        <f t="shared" si="2"/>
      </c>
      <c r="C24" s="6"/>
      <c r="D24" s="6">
        <f t="shared" si="3"/>
        <v>0</v>
      </c>
      <c r="E24" s="6">
        <f t="shared" si="4"/>
        <v>0</v>
      </c>
      <c r="F24" s="6">
        <f t="shared" si="1"/>
        <v>0</v>
      </c>
      <c r="G24" s="6">
        <f t="shared" si="5"/>
        <v>0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2.75">
      <c r="A25" s="36"/>
      <c r="B25" s="10">
        <f t="shared" si="2"/>
      </c>
      <c r="C25" s="6"/>
      <c r="D25" s="6">
        <f t="shared" si="3"/>
        <v>0</v>
      </c>
      <c r="E25" s="6">
        <f t="shared" si="4"/>
        <v>0</v>
      </c>
      <c r="F25" s="6">
        <f t="shared" si="1"/>
        <v>0</v>
      </c>
      <c r="G25" s="6">
        <f t="shared" si="5"/>
        <v>0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2.75">
      <c r="A26" s="36"/>
      <c r="B26" s="10">
        <f t="shared" si="2"/>
      </c>
      <c r="C26" s="6"/>
      <c r="D26" s="6">
        <f t="shared" si="3"/>
        <v>0</v>
      </c>
      <c r="E26" s="6">
        <f t="shared" si="4"/>
        <v>0</v>
      </c>
      <c r="F26" s="6">
        <f t="shared" si="1"/>
        <v>0</v>
      </c>
      <c r="G26" s="6">
        <f t="shared" si="5"/>
        <v>0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U15" sqref="U15"/>
    </sheetView>
  </sheetViews>
  <sheetFormatPr defaultColWidth="9.140625" defaultRowHeight="12.75"/>
  <cols>
    <col min="1" max="1" width="15.8515625" style="0" customWidth="1"/>
    <col min="2" max="2" width="8.8515625" style="0" customWidth="1"/>
    <col min="3" max="19" width="5.7109375" style="0" customWidth="1"/>
  </cols>
  <sheetData>
    <row r="1" ht="18">
      <c r="A1" s="9" t="s">
        <v>20</v>
      </c>
    </row>
    <row r="2" spans="1:2" ht="14.25">
      <c r="A2" s="57" t="s">
        <v>21</v>
      </c>
      <c r="B2" s="39" t="s">
        <v>68</v>
      </c>
    </row>
    <row r="3" spans="1:2" ht="14.25">
      <c r="A3" s="57" t="s">
        <v>22</v>
      </c>
      <c r="B3" s="37">
        <v>40754</v>
      </c>
    </row>
    <row r="4" spans="4:19" s="4" customFormat="1" ht="15">
      <c r="D4" s="48" t="s">
        <v>67</v>
      </c>
      <c r="E4" s="49"/>
      <c r="F4" s="49"/>
      <c r="G4" s="50" t="s">
        <v>61</v>
      </c>
      <c r="H4" s="51"/>
      <c r="I4" s="51"/>
      <c r="J4" s="52" t="s">
        <v>11</v>
      </c>
      <c r="K4" s="53"/>
      <c r="L4" s="53"/>
      <c r="M4" s="53"/>
      <c r="N4" s="53"/>
      <c r="O4" s="53"/>
      <c r="P4" s="53"/>
      <c r="Q4" s="54"/>
      <c r="R4" s="55" t="s">
        <v>14</v>
      </c>
      <c r="S4" s="56"/>
    </row>
    <row r="5" spans="1:19" s="1" customFormat="1" ht="96" customHeight="1" thickBot="1">
      <c r="A5" s="47" t="s">
        <v>84</v>
      </c>
      <c r="B5" s="3" t="s">
        <v>85</v>
      </c>
      <c r="C5" s="3" t="s">
        <v>85</v>
      </c>
      <c r="D5" s="32" t="s">
        <v>61</v>
      </c>
      <c r="E5" s="7" t="s">
        <v>17</v>
      </c>
      <c r="F5" s="8" t="s">
        <v>18</v>
      </c>
      <c r="G5" s="3" t="s">
        <v>4</v>
      </c>
      <c r="H5" s="3" t="s">
        <v>3</v>
      </c>
      <c r="I5" s="3" t="s">
        <v>7</v>
      </c>
      <c r="J5" s="3" t="s">
        <v>19</v>
      </c>
      <c r="K5" s="3" t="s">
        <v>5</v>
      </c>
      <c r="L5" s="3" t="s">
        <v>6</v>
      </c>
      <c r="M5" s="3" t="s">
        <v>8</v>
      </c>
      <c r="N5" s="3" t="s">
        <v>16</v>
      </c>
      <c r="O5" s="3" t="s">
        <v>58</v>
      </c>
      <c r="P5" s="3" t="s">
        <v>9</v>
      </c>
      <c r="Q5" s="3" t="s">
        <v>10</v>
      </c>
      <c r="R5" s="3" t="s">
        <v>12</v>
      </c>
      <c r="S5" s="3" t="s">
        <v>13</v>
      </c>
    </row>
    <row r="6" spans="1:19" ht="16.5" thickBot="1">
      <c r="A6" s="60" t="s">
        <v>15</v>
      </c>
      <c r="B6" s="61">
        <f>IF(SUM(B7:B18)=0,0,AVERAGE(B7:B18))</f>
        <v>0.8780506971314673</v>
      </c>
      <c r="C6" s="42">
        <f aca="true" t="shared" si="0" ref="C6:S6">SUM(C7:C18)</f>
        <v>278</v>
      </c>
      <c r="D6" s="42">
        <f t="shared" si="0"/>
        <v>37</v>
      </c>
      <c r="E6" s="42">
        <f t="shared" si="0"/>
        <v>182</v>
      </c>
      <c r="F6" s="42">
        <f t="shared" si="0"/>
        <v>3</v>
      </c>
      <c r="G6" s="42">
        <f t="shared" si="0"/>
        <v>12</v>
      </c>
      <c r="H6" s="42">
        <f t="shared" si="0"/>
        <v>10</v>
      </c>
      <c r="I6" s="42">
        <f t="shared" si="0"/>
        <v>15</v>
      </c>
      <c r="J6" s="42">
        <f t="shared" si="0"/>
        <v>6</v>
      </c>
      <c r="K6" s="42">
        <f t="shared" si="0"/>
        <v>16</v>
      </c>
      <c r="L6" s="42">
        <f t="shared" si="0"/>
        <v>16</v>
      </c>
      <c r="M6" s="42">
        <f t="shared" si="0"/>
        <v>36</v>
      </c>
      <c r="N6" s="42">
        <f t="shared" si="0"/>
        <v>20</v>
      </c>
      <c r="O6" s="42">
        <f t="shared" si="0"/>
        <v>65</v>
      </c>
      <c r="P6" s="42">
        <f t="shared" si="0"/>
        <v>16</v>
      </c>
      <c r="Q6" s="42">
        <f t="shared" si="0"/>
        <v>7</v>
      </c>
      <c r="R6" s="42">
        <f t="shared" si="0"/>
        <v>2</v>
      </c>
      <c r="S6" s="42">
        <f t="shared" si="0"/>
        <v>1</v>
      </c>
    </row>
    <row r="7" spans="1:19" ht="15">
      <c r="A7" s="44" t="s">
        <v>73</v>
      </c>
      <c r="B7" s="41">
        <f>(C7-(D7*0.5+E7*0.1+F7*0.05))/C7</f>
        <v>0.9647058823529411</v>
      </c>
      <c r="C7" s="62">
        <v>17</v>
      </c>
      <c r="D7" s="43">
        <f>SUM(G7:I7)</f>
        <v>1</v>
      </c>
      <c r="E7" s="43">
        <f>SUM(J7:Q7)</f>
        <v>1</v>
      </c>
      <c r="F7" s="43">
        <f aca="true" t="shared" si="1" ref="F7:F18">SUM(R7:S7)</f>
        <v>0</v>
      </c>
      <c r="G7" s="63">
        <v>1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>
        <v>0</v>
      </c>
      <c r="O7" s="63">
        <v>0</v>
      </c>
      <c r="P7" s="63">
        <v>0</v>
      </c>
      <c r="Q7" s="63">
        <v>1</v>
      </c>
      <c r="R7" s="64">
        <v>0</v>
      </c>
      <c r="S7" s="64">
        <v>0</v>
      </c>
    </row>
    <row r="8" spans="1:19" ht="15">
      <c r="A8" s="44" t="s">
        <v>74</v>
      </c>
      <c r="B8" s="41">
        <f aca="true" t="shared" si="2" ref="B8:B18">(C8-(D8*0.5+E8*0.1+F8*0.05))/C8</f>
        <v>0.8200000000000001</v>
      </c>
      <c r="C8" s="43">
        <v>15</v>
      </c>
      <c r="D8" s="43">
        <f aca="true" t="shared" si="3" ref="D8:D18">SUM(G8:I8)</f>
        <v>4</v>
      </c>
      <c r="E8" s="43">
        <f aca="true" t="shared" si="4" ref="E8:E18">SUM(J8:Q8)</f>
        <v>7</v>
      </c>
      <c r="F8" s="43">
        <f t="shared" si="1"/>
        <v>0</v>
      </c>
      <c r="G8" s="63">
        <v>1</v>
      </c>
      <c r="H8" s="63">
        <v>0</v>
      </c>
      <c r="I8" s="63">
        <v>3</v>
      </c>
      <c r="J8" s="63">
        <v>0</v>
      </c>
      <c r="K8" s="63">
        <v>0</v>
      </c>
      <c r="L8" s="63">
        <v>0</v>
      </c>
      <c r="M8" s="63">
        <v>2</v>
      </c>
      <c r="N8" s="63">
        <v>0</v>
      </c>
      <c r="O8" s="63">
        <v>5</v>
      </c>
      <c r="P8" s="63">
        <v>0</v>
      </c>
      <c r="Q8" s="63">
        <v>0</v>
      </c>
      <c r="R8" s="64">
        <v>0</v>
      </c>
      <c r="S8" s="64">
        <v>0</v>
      </c>
    </row>
    <row r="9" spans="1:19" ht="15">
      <c r="A9" s="44" t="s">
        <v>75</v>
      </c>
      <c r="B9" s="41">
        <f t="shared" si="2"/>
        <v>0.4765624999999999</v>
      </c>
      <c r="C9" s="43">
        <v>32</v>
      </c>
      <c r="D9" s="43">
        <f t="shared" si="3"/>
        <v>16</v>
      </c>
      <c r="E9" s="43">
        <f t="shared" si="4"/>
        <v>87</v>
      </c>
      <c r="F9" s="43">
        <f t="shared" si="1"/>
        <v>1</v>
      </c>
      <c r="G9" s="63">
        <f aca="true" t="shared" si="5" ref="G9:Q9">SUM(G10:G29)</f>
        <v>5</v>
      </c>
      <c r="H9" s="63">
        <f t="shared" si="5"/>
        <v>5</v>
      </c>
      <c r="I9" s="63">
        <f t="shared" si="5"/>
        <v>6</v>
      </c>
      <c r="J9" s="63">
        <f t="shared" si="5"/>
        <v>3</v>
      </c>
      <c r="K9" s="63">
        <f t="shared" si="5"/>
        <v>8</v>
      </c>
      <c r="L9" s="63">
        <f t="shared" si="5"/>
        <v>8</v>
      </c>
      <c r="M9" s="63">
        <f t="shared" si="5"/>
        <v>17</v>
      </c>
      <c r="N9" s="63">
        <f t="shared" si="5"/>
        <v>10</v>
      </c>
      <c r="O9" s="63">
        <f t="shared" si="5"/>
        <v>30</v>
      </c>
      <c r="P9" s="63">
        <f t="shared" si="5"/>
        <v>8</v>
      </c>
      <c r="Q9" s="63">
        <f t="shared" si="5"/>
        <v>3</v>
      </c>
      <c r="R9" s="64">
        <v>0</v>
      </c>
      <c r="S9" s="64">
        <v>1</v>
      </c>
    </row>
    <row r="10" spans="1:19" ht="15.75" thickBot="1">
      <c r="A10" s="44" t="s">
        <v>76</v>
      </c>
      <c r="B10" s="65">
        <f t="shared" si="2"/>
        <v>0.9083333333333333</v>
      </c>
      <c r="C10" s="66">
        <v>12</v>
      </c>
      <c r="D10" s="66">
        <f t="shared" si="3"/>
        <v>1</v>
      </c>
      <c r="E10" s="66">
        <f t="shared" si="4"/>
        <v>6</v>
      </c>
      <c r="F10" s="66">
        <f t="shared" si="1"/>
        <v>0</v>
      </c>
      <c r="G10" s="67">
        <v>0</v>
      </c>
      <c r="H10" s="67">
        <v>1</v>
      </c>
      <c r="I10" s="67">
        <v>0</v>
      </c>
      <c r="J10" s="67">
        <v>1</v>
      </c>
      <c r="K10" s="67">
        <v>0</v>
      </c>
      <c r="L10" s="67">
        <v>1</v>
      </c>
      <c r="M10" s="67">
        <v>0</v>
      </c>
      <c r="N10" s="67">
        <v>4</v>
      </c>
      <c r="O10" s="67">
        <v>0</v>
      </c>
      <c r="P10" s="67">
        <v>0</v>
      </c>
      <c r="Q10" s="67">
        <v>0</v>
      </c>
      <c r="R10" s="68">
        <v>0</v>
      </c>
      <c r="S10" s="68">
        <v>0</v>
      </c>
    </row>
    <row r="11" spans="1:19" ht="16.5" thickBot="1" thickTop="1">
      <c r="A11" s="69" t="s">
        <v>86</v>
      </c>
      <c r="B11" s="70">
        <v>0.773529411764706</v>
      </c>
      <c r="C11" s="71">
        <v>17</v>
      </c>
      <c r="D11" s="71">
        <v>4</v>
      </c>
      <c r="E11" s="71">
        <v>18</v>
      </c>
      <c r="F11" s="71">
        <v>1</v>
      </c>
      <c r="G11" s="72">
        <v>2</v>
      </c>
      <c r="H11" s="72">
        <v>0</v>
      </c>
      <c r="I11" s="72">
        <v>2</v>
      </c>
      <c r="J11" s="72">
        <v>0</v>
      </c>
      <c r="K11" s="72">
        <v>1</v>
      </c>
      <c r="L11" s="72">
        <v>3</v>
      </c>
      <c r="M11" s="72">
        <v>3</v>
      </c>
      <c r="N11" s="72">
        <v>1</v>
      </c>
      <c r="O11" s="72">
        <v>7</v>
      </c>
      <c r="P11" s="72">
        <v>3</v>
      </c>
      <c r="Q11" s="72">
        <v>0</v>
      </c>
      <c r="R11" s="72">
        <v>1</v>
      </c>
      <c r="S11" s="73">
        <v>0</v>
      </c>
    </row>
    <row r="12" spans="1:19" ht="15.75" thickTop="1">
      <c r="A12" s="44" t="s">
        <v>77</v>
      </c>
      <c r="B12" s="74">
        <f t="shared" si="2"/>
        <v>0.98</v>
      </c>
      <c r="C12" s="62">
        <v>25</v>
      </c>
      <c r="D12" s="62">
        <f t="shared" si="3"/>
        <v>0</v>
      </c>
      <c r="E12" s="62">
        <f t="shared" si="4"/>
        <v>5</v>
      </c>
      <c r="F12" s="62">
        <f t="shared" si="1"/>
        <v>0</v>
      </c>
      <c r="G12" s="63">
        <v>0</v>
      </c>
      <c r="H12" s="63">
        <v>0</v>
      </c>
      <c r="I12" s="63">
        <v>0</v>
      </c>
      <c r="J12" s="63">
        <v>0</v>
      </c>
      <c r="K12" s="63">
        <v>0</v>
      </c>
      <c r="L12" s="63">
        <v>0</v>
      </c>
      <c r="M12" s="63">
        <v>0</v>
      </c>
      <c r="N12" s="63">
        <v>5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</row>
    <row r="13" spans="1:19" ht="15">
      <c r="A13" s="44" t="s">
        <v>78</v>
      </c>
      <c r="B13" s="41">
        <f t="shared" si="2"/>
        <v>0.8987804878048781</v>
      </c>
      <c r="C13" s="43">
        <v>41</v>
      </c>
      <c r="D13" s="43">
        <f t="shared" si="3"/>
        <v>6</v>
      </c>
      <c r="E13" s="43">
        <f t="shared" si="4"/>
        <v>11</v>
      </c>
      <c r="F13" s="43">
        <f t="shared" si="1"/>
        <v>1</v>
      </c>
      <c r="G13" s="63">
        <v>1</v>
      </c>
      <c r="H13" s="63">
        <v>2</v>
      </c>
      <c r="I13" s="63">
        <v>3</v>
      </c>
      <c r="J13" s="63">
        <v>2</v>
      </c>
      <c r="K13" s="63">
        <v>0</v>
      </c>
      <c r="L13" s="63">
        <v>4</v>
      </c>
      <c r="M13" s="63">
        <v>0</v>
      </c>
      <c r="N13" s="63">
        <v>0</v>
      </c>
      <c r="O13" s="63">
        <v>3</v>
      </c>
      <c r="P13" s="63">
        <v>0</v>
      </c>
      <c r="Q13" s="63">
        <v>2</v>
      </c>
      <c r="R13" s="64">
        <v>1</v>
      </c>
      <c r="S13" s="64">
        <v>0</v>
      </c>
    </row>
    <row r="14" spans="1:19" ht="15">
      <c r="A14" s="44" t="s">
        <v>79</v>
      </c>
      <c r="B14" s="41">
        <f t="shared" si="2"/>
        <v>0.9142857142857143</v>
      </c>
      <c r="C14" s="43">
        <v>21</v>
      </c>
      <c r="D14" s="43">
        <f t="shared" si="3"/>
        <v>1</v>
      </c>
      <c r="E14" s="43">
        <f t="shared" si="4"/>
        <v>13</v>
      </c>
      <c r="F14" s="43">
        <f t="shared" si="1"/>
        <v>0</v>
      </c>
      <c r="G14" s="63">
        <v>0</v>
      </c>
      <c r="H14" s="63">
        <v>0</v>
      </c>
      <c r="I14" s="63">
        <v>1</v>
      </c>
      <c r="J14" s="63">
        <v>0</v>
      </c>
      <c r="K14" s="63">
        <v>3</v>
      </c>
      <c r="L14" s="63">
        <v>0</v>
      </c>
      <c r="M14" s="63">
        <v>5</v>
      </c>
      <c r="N14" s="63">
        <v>0</v>
      </c>
      <c r="O14" s="63">
        <v>2</v>
      </c>
      <c r="P14" s="63">
        <v>3</v>
      </c>
      <c r="Q14" s="63">
        <v>0</v>
      </c>
      <c r="R14" s="64">
        <v>0</v>
      </c>
      <c r="S14" s="64">
        <v>0</v>
      </c>
    </row>
    <row r="15" spans="1:19" ht="15">
      <c r="A15" s="44" t="s">
        <v>80</v>
      </c>
      <c r="B15" s="41">
        <f t="shared" si="2"/>
        <v>0.9133333333333333</v>
      </c>
      <c r="C15" s="43">
        <v>15</v>
      </c>
      <c r="D15" s="43">
        <f t="shared" si="3"/>
        <v>1</v>
      </c>
      <c r="E15" s="43">
        <f t="shared" si="4"/>
        <v>8</v>
      </c>
      <c r="F15" s="43">
        <f t="shared" si="1"/>
        <v>0</v>
      </c>
      <c r="G15" s="63">
        <v>1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3</v>
      </c>
      <c r="N15" s="63">
        <v>0</v>
      </c>
      <c r="O15" s="63">
        <v>5</v>
      </c>
      <c r="P15" s="63">
        <v>0</v>
      </c>
      <c r="Q15" s="63">
        <v>0</v>
      </c>
      <c r="R15" s="64">
        <v>0</v>
      </c>
      <c r="S15" s="64">
        <v>0</v>
      </c>
    </row>
    <row r="16" spans="1:19" ht="15">
      <c r="A16" s="44" t="s">
        <v>81</v>
      </c>
      <c r="B16" s="41">
        <f t="shared" si="2"/>
        <v>1</v>
      </c>
      <c r="C16" s="43">
        <v>14</v>
      </c>
      <c r="D16" s="43">
        <f t="shared" si="3"/>
        <v>0</v>
      </c>
      <c r="E16" s="43">
        <f t="shared" si="4"/>
        <v>0</v>
      </c>
      <c r="F16" s="43">
        <f t="shared" si="1"/>
        <v>0</v>
      </c>
      <c r="G16" s="63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4">
        <v>0</v>
      </c>
      <c r="S16" s="64">
        <v>0</v>
      </c>
    </row>
    <row r="17" spans="1:19" ht="15">
      <c r="A17" s="44" t="s">
        <v>82</v>
      </c>
      <c r="B17" s="41">
        <f t="shared" si="2"/>
        <v>0.9027027027027027</v>
      </c>
      <c r="C17" s="43">
        <v>37</v>
      </c>
      <c r="D17" s="43">
        <f t="shared" si="3"/>
        <v>3</v>
      </c>
      <c r="E17" s="43">
        <f t="shared" si="4"/>
        <v>21</v>
      </c>
      <c r="F17" s="43">
        <f t="shared" si="1"/>
        <v>0</v>
      </c>
      <c r="G17" s="63">
        <v>1</v>
      </c>
      <c r="H17" s="63">
        <v>2</v>
      </c>
      <c r="I17" s="63">
        <v>0</v>
      </c>
      <c r="J17" s="63">
        <v>0</v>
      </c>
      <c r="K17" s="63">
        <v>4</v>
      </c>
      <c r="L17" s="63">
        <v>0</v>
      </c>
      <c r="M17" s="63">
        <v>6</v>
      </c>
      <c r="N17" s="63">
        <v>0</v>
      </c>
      <c r="O17" s="63">
        <v>8</v>
      </c>
      <c r="P17" s="63">
        <v>2</v>
      </c>
      <c r="Q17" s="63">
        <v>1</v>
      </c>
      <c r="R17" s="64">
        <v>0</v>
      </c>
      <c r="S17" s="64">
        <v>0</v>
      </c>
    </row>
    <row r="18" spans="1:19" ht="15">
      <c r="A18" s="44" t="s">
        <v>83</v>
      </c>
      <c r="B18" s="41">
        <f t="shared" si="2"/>
        <v>0.984375</v>
      </c>
      <c r="C18" s="43">
        <v>32</v>
      </c>
      <c r="D18" s="43">
        <f t="shared" si="3"/>
        <v>0</v>
      </c>
      <c r="E18" s="43">
        <f t="shared" si="4"/>
        <v>5</v>
      </c>
      <c r="F18" s="43">
        <f t="shared" si="1"/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5</v>
      </c>
      <c r="P18" s="63">
        <v>0</v>
      </c>
      <c r="Q18" s="63">
        <v>0</v>
      </c>
      <c r="R18" s="64">
        <v>0</v>
      </c>
      <c r="S18" s="64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Joslin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D Joslin</dc:creator>
  <cp:keywords/>
  <dc:description/>
  <cp:lastModifiedBy>Rick Joslin</cp:lastModifiedBy>
  <dcterms:created xsi:type="dcterms:W3CDTF">2004-06-16T17:15:59Z</dcterms:created>
  <dcterms:modified xsi:type="dcterms:W3CDTF">2011-08-04T15:51:50Z</dcterms:modified>
  <cp:category/>
  <cp:version/>
  <cp:contentType/>
  <cp:contentStatus/>
</cp:coreProperties>
</file>